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S-projekt\OKO Zlín - Tř. T. Bati\odevzdáno 2020_04_17\soupisy prací\IIE\neuznatelné\"/>
    </mc:Choice>
  </mc:AlternateContent>
  <xr:revisionPtr revIDLastSave="0" documentId="8_{9285BC21-8C6F-46ED-AC21-8567088951A9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1b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1b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1b Naklady'!$A$1:$X$48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" l="1"/>
  <c r="I56" i="1"/>
  <c r="G41" i="1"/>
  <c r="F41" i="1"/>
  <c r="G40" i="1"/>
  <c r="F40" i="1"/>
  <c r="G39" i="1"/>
  <c r="F39" i="1"/>
  <c r="G38" i="12"/>
  <c r="BA34" i="12"/>
  <c r="BA33" i="12"/>
  <c r="BA27" i="12"/>
  <c r="BA25" i="12"/>
  <c r="BA16" i="12"/>
  <c r="BA14" i="12"/>
  <c r="BA12" i="12"/>
  <c r="BA10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2" i="12"/>
  <c r="G21" i="12" s="1"/>
  <c r="I22" i="12"/>
  <c r="I21" i="12" s="1"/>
  <c r="K22" i="12"/>
  <c r="K21" i="12" s="1"/>
  <c r="O22" i="12"/>
  <c r="O21" i="12" s="1"/>
  <c r="Q22" i="12"/>
  <c r="Q21" i="12" s="1"/>
  <c r="V22" i="12"/>
  <c r="V21" i="12" s="1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AE38" i="12"/>
  <c r="I20" i="1"/>
  <c r="I19" i="1"/>
  <c r="I18" i="1"/>
  <c r="I17" i="1"/>
  <c r="I16" i="1"/>
  <c r="I58" i="1"/>
  <c r="J57" i="1" s="1"/>
  <c r="J56" i="1"/>
  <c r="AZ50" i="1"/>
  <c r="AZ49" i="1"/>
  <c r="AZ48" i="1"/>
  <c r="AZ47" i="1"/>
  <c r="AZ46" i="1"/>
  <c r="AZ45" i="1"/>
  <c r="F42" i="1"/>
  <c r="G23" i="1" s="1"/>
  <c r="A23" i="1" s="1"/>
  <c r="A24" i="1" s="1"/>
  <c r="G24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8" i="1" l="1"/>
  <c r="G28" i="1"/>
  <c r="A27" i="1"/>
  <c r="A29" i="1" s="1"/>
  <c r="G29" i="1" s="1"/>
  <c r="G27" i="1" s="1"/>
  <c r="AF38" i="12"/>
  <c r="M22" i="12"/>
  <c r="M21" i="12" s="1"/>
  <c r="M9" i="12"/>
  <c r="M8" i="12" s="1"/>
  <c r="I39" i="1"/>
  <c r="I42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40" i="1" l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7726D4D4-788F-43B8-B184-F3158A6ADC0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B482D5E-F63D-4C8A-A798-ACECD29A601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<sst xmlns="http://schemas.openxmlformats.org/spreadsheetml/2006/main" count="295" uniqueCount="161">
  <si>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</si>
  <si>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</si>
  <si>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</si>
  <si>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</si>
  <si>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</si>
  <si>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</si>
  <si>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</si>
  <si>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</si>
  <si>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</si>
  <si>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</si>
  <si>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</si>
  <si>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</si>
  <si>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</si>
  <si>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</si>
  <si>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</si>
  <si>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</si>
  <si>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</si>
  <si>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</si>
  <si>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</si>
  <si>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</si>
  <si>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</si>
  <si>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</si>
  <si>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</si>
  <si>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</si>
  <si>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</si>
  <si>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</si>
  <si>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</si>
  <si>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</si>
  <si>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</si>
  <si>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</si>
  <si>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</si>
  <si>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</si>
  <si>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</si>
  <si>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</si>
  <si>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</si>
  <si>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</si>
  <si>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</si>
  <si>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</si>
  <si>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</si>
  <si>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</si>
  <si>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</si>
  <si>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</si>
  <si>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</si>
  <si>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1b</t>
  </si>
  <si>
    <t>Ostatní a vedlejší náklady - neuznatelné IIE</t>
  </si>
  <si>
    <t>SO 00</t>
  </si>
  <si>
    <t>Ostatní a vedlejší náklady</t>
  </si>
  <si>
    <t>Objekt:</t>
  </si>
  <si>
    <t>Rozpočet:</t>
  </si>
  <si>
    <t>19-4180-217</t>
  </si>
  <si>
    <t>"OKO" Zlín - Tř. T. Bati - modernizace objektu č.p. 508 a č.p. 5682</t>
  </si>
  <si>
    <t>OBEK SERVIS a.s.</t>
  </si>
  <si>
    <t>Panelová 289/6</t>
  </si>
  <si>
    <t>Praha-Satalice</t>
  </si>
  <si>
    <t>19015</t>
  </si>
  <si>
    <t>45476781</t>
  </si>
  <si>
    <t>CZ45476781</t>
  </si>
  <si>
    <t>S-projekt plus, a.s.</t>
  </si>
  <si>
    <t>třída Tomáše Bati 508</t>
  </si>
  <si>
    <t>Zlín</t>
  </si>
  <si>
    <t>76273</t>
  </si>
  <si>
    <t>60734485</t>
  </si>
  <si>
    <t>CZ60734485</t>
  </si>
  <si>
    <t>Stavba</t>
  </si>
  <si>
    <t>Celkem za stavbu</t>
  </si>
  <si>
    <t>CZK</t>
  </si>
  <si>
    <t>#POPR</t>
  </si>
  <si>
    <t>Popis rozpočtu: 1b - Ostatní a vedlejší náklady - neuznatelné IIE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</si>
  <si>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</si>
  <si>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</si>
  <si>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</si>
  <si>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</si>
  <si>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</si>
  <si>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</si>
  <si>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Rekapitulace dílů</t>
  </si>
  <si>
    <t>Typ dílu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</si>
  <si>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</si>
  <si>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</si>
  <si>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</si>
  <si>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</si>
  <si>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</si>
  <si>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</si>
  <si>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</si>
  <si>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</si>
  <si>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</si>
  <si>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</si>
  <si>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</si>
  <si>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</si>
  <si>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</si>
  <si>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</si>
  <si>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</si>
  <si>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</si>
  <si>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</si>
  <si>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</si>
  <si>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</si>
  <si>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</si>
  <si>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</si>
  <si>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</si>
  <si>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</si>
  <si>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</si>
  <si>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</si>
  <si>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</si>
  <si>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</si>
  <si>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</si>
  <si>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</si>
  <si>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</si>
  <si>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</si>
  <si>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</si>
  <si>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</si>
  <si>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20/ 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</si>
  <si>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</si>
  <si>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</si>
  <si>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</si>
  <si>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</si>
  <si>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</si>
  <si>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</si>
  <si>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</si>
  <si>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</si>
  <si>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</si>
  <si>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</si>
  <si>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</si>
  <si>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</si>
  <si>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</si>
  <si>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</si>
  <si>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</si>
  <si>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</si>
  <si>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</si>
  <si>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005111020R</t>
  </si>
  <si>
    <t>Vytyčení stavby</t>
  </si>
  <si>
    <t>005111021R</t>
  </si>
  <si>
    <t>Vytyčení inženýrských sítí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</si>
  <si>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</si>
  <si>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</si>
  <si>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</si>
  <si>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</si>
  <si>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</si>
  <si>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</si>
  <si>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</si>
  <si>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</si>
  <si>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Náklady zhotovitele, které vzniknou v souvislosti s povinnostmi zhotovitele při předání a převzetí díla.</t>
  </si>
  <si>
    <t>004111010R</t>
  </si>
  <si>
    <t xml:space="preserve">Průzkumné práce </t>
  </si>
  <si>
    <t>005211020R</t>
  </si>
  <si>
    <t>Ochrana stávajících inženýrských sítí na staveništi</t>
  </si>
  <si>
    <t>005211030R</t>
  </si>
  <si>
    <t xml:space="preserve">Dočasná dopravní opatření 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</si>
  <si>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</si>
  <si>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</si>
  <si>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</si>
  <si>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</si>
  <si>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</si>
  <si>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</si>
  <si>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>005241010R1</t>
  </si>
  <si>
    <t>Vypracování dílenské dokumentace</t>
  </si>
  <si>
    <t>Vlastní</t>
  </si>
  <si>
    <t>005241020R</t>
  </si>
  <si>
    <t xml:space="preserve">Geodetické zaměření skutečného provedení 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</si>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</sst>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24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3361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23</v>
      </c>
      <c r="D5" s="125" t="s">
        <v>51</v>
      </c>
      <c r="E5" s="87"/>
      <c r="F5" s="87"/>
      <c r="G5" s="87"/>
      <c r="H5" s="18" t="s">
        <v>42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36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06" t="s">
        <v>57</v>
      </c>
      <c r="H8" s="18" t="s">
        <v>42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36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8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SUMIF(F56:F57,A16,I56:I57)+SUMIF(F56:F57,"PSU",I56:I57)</f>
        <v>0</v>
      </c>
      <c r="J16" s="81"/>
    </row>
    <row r="17" spans="1:10" ht="23.25" customHeight="1" x14ac:dyDescent="0.2">
      <c r="A17" s="198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SUMIF(F56:F57,A17,I56:I57)</f>
        <v>0</v>
      </c>
      <c r="J17" s="81"/>
    </row>
    <row r="18" spans="1:10" ht="23.25" customHeight="1" x14ac:dyDescent="0.2">
      <c r="A18" s="198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SUMIF(F56:F57,A18,I56:I57)</f>
        <v>0</v>
      </c>
      <c r="J18" s="81"/>
    </row>
    <row r="19" spans="1:10" ht="23.25" customHeight="1" x14ac:dyDescent="0.2">
      <c r="A19" s="198" t="s">
        <v>76</v>
      </c>
      <c r="B19" s="37" t="s">
        <v>29</v>
      </c>
      <c r="C19" s="58"/>
      <c r="D19" s="59"/>
      <c r="E19" s="79"/>
      <c r="F19" s="80"/>
      <c r="G19" s="79"/>
      <c r="H19" s="80"/>
      <c r="I19" s="79">
        <f>SUMIF(F56:F57,A19,I56:I57)</f>
        <v>0</v>
      </c>
      <c r="J19" s="81"/>
    </row>
    <row r="20" spans="1:10" ht="23.25" customHeight="1" x14ac:dyDescent="0.2">
      <c r="A20" s="198" t="s">
        <v>77</v>
      </c>
      <c r="B20" s="37" t="s">
        <v>30</v>
      </c>
      <c r="C20" s="58"/>
      <c r="D20" s="59"/>
      <c r="E20" s="79"/>
      <c r="F20" s="80"/>
      <c r="G20" s="79"/>
      <c r="H20" s="80"/>
      <c r="I20" s="79">
        <f>SUMIF(F56:F57,A20,I56:I57)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00 1b Naklady'!AE38</f>
        <v>0</v>
      </c>
      <c r="G39" s="150">
        <f>'SO 00 1b Naklady'!AF38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 t="s">
        <v>45</v>
      </c>
      <c r="C40" s="154" t="s">
        <v>46</v>
      </c>
      <c r="D40" s="154"/>
      <c r="E40" s="154"/>
      <c r="F40" s="155">
        <f>'SO 00 1b Naklady'!AE38</f>
        <v>0</v>
      </c>
      <c r="G40" s="156">
        <f>'SO 00 1b Naklady'!AF38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 00 1b Naklady'!AE38</f>
        <v>0</v>
      </c>
      <c r="G41" s="151">
        <f>'SO 00 1b Naklady'!AF38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hidden="1" customHeight="1" x14ac:dyDescent="0.2">
      <c r="A42" s="137"/>
      <c r="B42" s="160" t="s">
        <v>64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52" x14ac:dyDescent="0.2">
      <c r="A44" t="s">
        <v>66</v>
      </c>
      <c r="B44" t="s">
        <v>67</v>
      </c>
    </row>
    <row r="45" spans="1:52" x14ac:dyDescent="0.2">
      <c r="B45" s="177" t="s">
        <v>68</v>
      </c>
      <c r="C45" s="177"/>
      <c r="D45" s="177"/>
      <c r="E45" s="177"/>
      <c r="F45" s="177"/>
      <c r="G45" s="177"/>
      <c r="H45" s="177"/>
      <c r="I45" s="177"/>
      <c r="J45" s="177"/>
      <c r="AZ45" s="176" t="str">
        <f>B45</f>
        <v>Položky nenavázané na cenovou soustavu (D+M) budou oceněny kompletně včetně přesunu hmot.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montáže nenavázané na cenovou soustavu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Dodávka materiálů (výrobků) nenavázaných na cenovou soustavu bude oceněna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Poznámka:</v>
      </c>
    </row>
    <row r="49" spans="1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PD znamená projektová dokumentace</v>
      </c>
    </row>
    <row r="50" spans="1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D+M znamená dodávka a montáž</v>
      </c>
    </row>
    <row r="53" spans="1:52" ht="15.75" x14ac:dyDescent="0.25">
      <c r="B53" s="178" t="s">
        <v>74</v>
      </c>
    </row>
    <row r="55" spans="1:52" ht="25.5" customHeight="1" x14ac:dyDescent="0.2">
      <c r="A55" s="180"/>
      <c r="B55" s="183" t="s">
        <v>18</v>
      </c>
      <c r="C55" s="183" t="s">
        <v>6</v>
      </c>
      <c r="D55" s="184"/>
      <c r="E55" s="184"/>
      <c r="F55" s="185" t="s">
        <v>75</v>
      </c>
      <c r="G55" s="185"/>
      <c r="H55" s="185"/>
      <c r="I55" s="185" t="s">
        <v>31</v>
      </c>
      <c r="J55" s="185" t="s">
        <v>0</v>
      </c>
    </row>
    <row r="56" spans="1:52" ht="36.75" customHeight="1" x14ac:dyDescent="0.2">
      <c r="A56" s="181"/>
      <c r="B56" s="186" t="s">
        <v>76</v>
      </c>
      <c r="C56" s="187" t="s">
        <v>29</v>
      </c>
      <c r="D56" s="188"/>
      <c r="E56" s="188"/>
      <c r="F56" s="194" t="s">
        <v>76</v>
      </c>
      <c r="G56" s="195"/>
      <c r="H56" s="195"/>
      <c r="I56" s="195">
        <f>'SO 00 1b Naklady'!G8</f>
        <v>0</v>
      </c>
      <c r="J56" s="192" t="str">
        <f>IF(I58=0,"",I56/I58*100)</f>
        <v/>
      </c>
    </row>
    <row r="57" spans="1:52" ht="36.75" customHeight="1" x14ac:dyDescent="0.2">
      <c r="A57" s="181"/>
      <c r="B57" s="186" t="s">
        <v>77</v>
      </c>
      <c r="C57" s="187" t="s">
        <v>30</v>
      </c>
      <c r="D57" s="188"/>
      <c r="E57" s="188"/>
      <c r="F57" s="194" t="s">
        <v>77</v>
      </c>
      <c r="G57" s="195"/>
      <c r="H57" s="195"/>
      <c r="I57" s="195">
        <f>'SO 00 1b Naklady'!G21</f>
        <v>0</v>
      </c>
      <c r="J57" s="192" t="str">
        <f>IF(I58=0,"",I57/I58*100)</f>
        <v/>
      </c>
    </row>
    <row r="58" spans="1:52" ht="25.5" customHeight="1" x14ac:dyDescent="0.2">
      <c r="A58" s="182"/>
      <c r="B58" s="189" t="s">
        <v>1</v>
      </c>
      <c r="C58" s="190"/>
      <c r="D58" s="191"/>
      <c r="E58" s="191"/>
      <c r="F58" s="196"/>
      <c r="G58" s="197"/>
      <c r="H58" s="197"/>
      <c r="I58" s="197">
        <f>SUM(I56:I57)</f>
        <v>0</v>
      </c>
      <c r="J58" s="193">
        <f>SUM(J56:J57)</f>
        <v>0</v>
      </c>
    </row>
    <row r="59" spans="1:52" x14ac:dyDescent="0.2">
      <c r="F59" s="135"/>
      <c r="G59" s="135"/>
      <c r="H59" s="135"/>
      <c r="I59" s="135"/>
      <c r="J59" s="136"/>
    </row>
    <row r="60" spans="1:52" x14ac:dyDescent="0.2">
      <c r="F60" s="135"/>
      <c r="G60" s="135"/>
      <c r="H60" s="135"/>
      <c r="I60" s="135"/>
      <c r="J60" s="136"/>
    </row>
    <row r="61" spans="1:52" x14ac:dyDescent="0.2">
      <c r="F61" s="135"/>
      <c r="G61" s="135"/>
      <c r="H61" s="135"/>
      <c r="I61" s="135"/>
      <c r="J61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6:E56"/>
    <mergeCell ref="C57:E57"/>
    <mergeCell ref="B46:J46"/>
    <mergeCell ref="B47:J47"/>
    <mergeCell ref="B48:J48"/>
    <mergeCell ref="B49:J49"/>
    <mergeCell ref="B50:J50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F36DE-88C8-4998-9CE9-F796E12E63A9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78</v>
      </c>
    </row>
    <row r="2" spans="1:60" ht="24.95" customHeight="1" x14ac:dyDescent="0.2">
      <c r="A2" s="200" t="s">
        <v>8</v>
      </c>
      <c r="B2" s="48" t="s">
        <v>49</v>
      </c>
      <c r="C2" s="203" t="s">
        <v>50</v>
      </c>
      <c r="D2" s="201"/>
      <c r="E2" s="201"/>
      <c r="F2" s="201"/>
      <c r="G2" s="202"/>
      <c r="AG2" t="s">
        <v>79</v>
      </c>
    </row>
    <row r="3" spans="1:60" ht="24.95" customHeight="1" x14ac:dyDescent="0.2">
      <c r="A3" s="200" t="s">
        <v>9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80</v>
      </c>
      <c r="AG3" t="s">
        <v>81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82</v>
      </c>
    </row>
    <row r="5" spans="1:60" x14ac:dyDescent="0.2">
      <c r="D5" s="10"/>
    </row>
    <row r="6" spans="1:60" ht="38.25" x14ac:dyDescent="0.2">
      <c r="A6" s="210" t="s">
        <v>83</v>
      </c>
      <c r="B6" s="212" t="s">
        <v>84</v>
      </c>
      <c r="C6" s="212" t="s">
        <v>85</v>
      </c>
      <c r="D6" s="211" t="s">
        <v>86</v>
      </c>
      <c r="E6" s="210" t="s">
        <v>87</v>
      </c>
      <c r="F6" s="209" t="s">
        <v>88</v>
      </c>
      <c r="G6" s="210" t="s">
        <v>31</v>
      </c>
      <c r="H6" s="213" t="s">
        <v>32</v>
      </c>
      <c r="I6" s="213" t="s">
        <v>89</v>
      </c>
      <c r="J6" s="213" t="s">
        <v>33</v>
      </c>
      <c r="K6" s="213" t="s">
        <v>90</v>
      </c>
      <c r="L6" s="213" t="s">
        <v>91</v>
      </c>
      <c r="M6" s="213" t="s">
        <v>92</v>
      </c>
      <c r="N6" s="213" t="s">
        <v>93</v>
      </c>
      <c r="O6" s="213" t="s">
        <v>94</v>
      </c>
      <c r="P6" s="213" t="s">
        <v>95</v>
      </c>
      <c r="Q6" s="213" t="s">
        <v>96</v>
      </c>
      <c r="R6" s="213" t="s">
        <v>97</v>
      </c>
      <c r="S6" s="213" t="s">
        <v>98</v>
      </c>
      <c r="T6" s="213" t="s">
        <v>99</v>
      </c>
      <c r="U6" s="213" t="s">
        <v>100</v>
      </c>
      <c r="V6" s="213" t="s">
        <v>101</v>
      </c>
      <c r="W6" s="213" t="s">
        <v>102</v>
      </c>
      <c r="X6" s="213" t="s">
        <v>103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5" t="s">
        <v>104</v>
      </c>
      <c r="B8" s="236" t="s">
        <v>76</v>
      </c>
      <c r="C8" s="259" t="s">
        <v>29</v>
      </c>
      <c r="D8" s="237"/>
      <c r="E8" s="238"/>
      <c r="F8" s="239"/>
      <c r="G8" s="239">
        <f>SUMIF(AG9:AG20,"&lt;&gt;NOR",G9:G20)</f>
        <v>0</v>
      </c>
      <c r="H8" s="239"/>
      <c r="I8" s="239">
        <f>SUM(I9:I20)</f>
        <v>0</v>
      </c>
      <c r="J8" s="239"/>
      <c r="K8" s="239">
        <f>SUM(K9:K20)</f>
        <v>0</v>
      </c>
      <c r="L8" s="239"/>
      <c r="M8" s="239">
        <f>SUM(M9:M20)</f>
        <v>0</v>
      </c>
      <c r="N8" s="239"/>
      <c r="O8" s="239">
        <f>SUM(O9:O20)</f>
        <v>0</v>
      </c>
      <c r="P8" s="239"/>
      <c r="Q8" s="239">
        <f>SUM(Q9:Q20)</f>
        <v>0</v>
      </c>
      <c r="R8" s="239"/>
      <c r="S8" s="239"/>
      <c r="T8" s="240"/>
      <c r="U8" s="234"/>
      <c r="V8" s="234">
        <f>SUM(V9:V20)</f>
        <v>0</v>
      </c>
      <c r="W8" s="234"/>
      <c r="X8" s="234"/>
      <c r="AG8" t="s">
        <v>105</v>
      </c>
    </row>
    <row r="9" spans="1:60" outlineLevel="1" x14ac:dyDescent="0.2">
      <c r="A9" s="241">
        <v>1</v>
      </c>
      <c r="B9" s="242" t="s">
        <v>106</v>
      </c>
      <c r="C9" s="260" t="s">
        <v>107</v>
      </c>
      <c r="D9" s="243" t="s">
        <v>108</v>
      </c>
      <c r="E9" s="244">
        <v>1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6">
        <v>0</v>
      </c>
      <c r="O9" s="246">
        <f>ROUND(E9*N9,2)</f>
        <v>0</v>
      </c>
      <c r="P9" s="246">
        <v>0</v>
      </c>
      <c r="Q9" s="246">
        <f>ROUND(E9*P9,2)</f>
        <v>0</v>
      </c>
      <c r="R9" s="246"/>
      <c r="S9" s="246" t="s">
        <v>109</v>
      </c>
      <c r="T9" s="247" t="s">
        <v>110</v>
      </c>
      <c r="U9" s="233">
        <v>0</v>
      </c>
      <c r="V9" s="233">
        <f>ROUND(E9*U9,2)</f>
        <v>0</v>
      </c>
      <c r="W9" s="233"/>
      <c r="X9" s="233" t="s">
        <v>111</v>
      </c>
      <c r="Y9" s="214"/>
      <c r="Z9" s="214"/>
      <c r="AA9" s="214"/>
      <c r="AB9" s="214"/>
      <c r="AC9" s="214"/>
      <c r="AD9" s="214"/>
      <c r="AE9" s="214"/>
      <c r="AF9" s="214"/>
      <c r="AG9" s="214" t="s">
        <v>112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31"/>
      <c r="B10" s="232"/>
      <c r="C10" s="261" t="s">
        <v>113</v>
      </c>
      <c r="D10" s="249"/>
      <c r="E10" s="249"/>
      <c r="F10" s="249"/>
      <c r="G10" s="249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114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8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41">
        <v>2</v>
      </c>
      <c r="B11" s="242" t="s">
        <v>115</v>
      </c>
      <c r="C11" s="260" t="s">
        <v>116</v>
      </c>
      <c r="D11" s="243" t="s">
        <v>108</v>
      </c>
      <c r="E11" s="244">
        <v>1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6">
        <v>0</v>
      </c>
      <c r="O11" s="246">
        <f>ROUND(E11*N11,2)</f>
        <v>0</v>
      </c>
      <c r="P11" s="246">
        <v>0</v>
      </c>
      <c r="Q11" s="246">
        <f>ROUND(E11*P11,2)</f>
        <v>0</v>
      </c>
      <c r="R11" s="246"/>
      <c r="S11" s="246" t="s">
        <v>109</v>
      </c>
      <c r="T11" s="247" t="s">
        <v>110</v>
      </c>
      <c r="U11" s="233">
        <v>0</v>
      </c>
      <c r="V11" s="233">
        <f>ROUND(E11*U11,2)</f>
        <v>0</v>
      </c>
      <c r="W11" s="233"/>
      <c r="X11" s="233" t="s">
        <v>111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112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45" outlineLevel="1" x14ac:dyDescent="0.2">
      <c r="A12" s="231"/>
      <c r="B12" s="232"/>
      <c r="C12" s="261" t="s">
        <v>117</v>
      </c>
      <c r="D12" s="249"/>
      <c r="E12" s="249"/>
      <c r="F12" s="249"/>
      <c r="G12" s="249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114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48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41">
        <v>3</v>
      </c>
      <c r="B13" s="242" t="s">
        <v>118</v>
      </c>
      <c r="C13" s="260" t="s">
        <v>119</v>
      </c>
      <c r="D13" s="243" t="s">
        <v>108</v>
      </c>
      <c r="E13" s="244">
        <v>1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6">
        <v>0</v>
      </c>
      <c r="O13" s="246">
        <f>ROUND(E13*N13,2)</f>
        <v>0</v>
      </c>
      <c r="P13" s="246">
        <v>0</v>
      </c>
      <c r="Q13" s="246">
        <f>ROUND(E13*P13,2)</f>
        <v>0</v>
      </c>
      <c r="R13" s="246"/>
      <c r="S13" s="246" t="s">
        <v>109</v>
      </c>
      <c r="T13" s="247" t="s">
        <v>110</v>
      </c>
      <c r="U13" s="233">
        <v>0</v>
      </c>
      <c r="V13" s="233">
        <f>ROUND(E13*U13,2)</f>
        <v>0</v>
      </c>
      <c r="W13" s="233"/>
      <c r="X13" s="233" t="s">
        <v>111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112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33.75" outlineLevel="1" x14ac:dyDescent="0.2">
      <c r="A14" s="231"/>
      <c r="B14" s="232"/>
      <c r="C14" s="261" t="s">
        <v>120</v>
      </c>
      <c r="D14" s="249"/>
      <c r="E14" s="249"/>
      <c r="F14" s="249"/>
      <c r="G14" s="249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114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48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1">
        <v>4</v>
      </c>
      <c r="B15" s="242" t="s">
        <v>121</v>
      </c>
      <c r="C15" s="260" t="s">
        <v>122</v>
      </c>
      <c r="D15" s="243" t="s">
        <v>108</v>
      </c>
      <c r="E15" s="244">
        <v>1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6">
        <v>0</v>
      </c>
      <c r="O15" s="246">
        <f>ROUND(E15*N15,2)</f>
        <v>0</v>
      </c>
      <c r="P15" s="246">
        <v>0</v>
      </c>
      <c r="Q15" s="246">
        <f>ROUND(E15*P15,2)</f>
        <v>0</v>
      </c>
      <c r="R15" s="246"/>
      <c r="S15" s="246" t="s">
        <v>109</v>
      </c>
      <c r="T15" s="247" t="s">
        <v>110</v>
      </c>
      <c r="U15" s="233">
        <v>0</v>
      </c>
      <c r="V15" s="233">
        <f>ROUND(E15*U15,2)</f>
        <v>0</v>
      </c>
      <c r="W15" s="233"/>
      <c r="X15" s="233" t="s">
        <v>111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112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31"/>
      <c r="B16" s="232"/>
      <c r="C16" s="261" t="s">
        <v>123</v>
      </c>
      <c r="D16" s="249"/>
      <c r="E16" s="249"/>
      <c r="F16" s="249"/>
      <c r="G16" s="249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114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48" t="str">
        <f>C16</f>
        <v>Náklady na ztížené provádění stavebních prací v důsledku nepřerušeného provozu na staveništi nebo v případech nepřerušeného provozu v objektech v nichž se stavební práce provádí.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41">
        <v>5</v>
      </c>
      <c r="B17" s="242" t="s">
        <v>124</v>
      </c>
      <c r="C17" s="260" t="s">
        <v>125</v>
      </c>
      <c r="D17" s="243" t="s">
        <v>108</v>
      </c>
      <c r="E17" s="244">
        <v>1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6">
        <v>0</v>
      </c>
      <c r="O17" s="246">
        <f>ROUND(E17*N17,2)</f>
        <v>0</v>
      </c>
      <c r="P17" s="246">
        <v>0</v>
      </c>
      <c r="Q17" s="246">
        <f>ROUND(E17*P17,2)</f>
        <v>0</v>
      </c>
      <c r="R17" s="246"/>
      <c r="S17" s="246" t="s">
        <v>109</v>
      </c>
      <c r="T17" s="247" t="s">
        <v>110</v>
      </c>
      <c r="U17" s="233">
        <v>0</v>
      </c>
      <c r="V17" s="233">
        <f>ROUND(E17*U17,2)</f>
        <v>0</v>
      </c>
      <c r="W17" s="233"/>
      <c r="X17" s="233" t="s">
        <v>111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112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1" t="s">
        <v>126</v>
      </c>
      <c r="D18" s="249"/>
      <c r="E18" s="249"/>
      <c r="F18" s="249"/>
      <c r="G18" s="249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114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50">
        <v>6</v>
      </c>
      <c r="B19" s="251" t="s">
        <v>127</v>
      </c>
      <c r="C19" s="262" t="s">
        <v>128</v>
      </c>
      <c r="D19" s="252" t="s">
        <v>108</v>
      </c>
      <c r="E19" s="253">
        <v>1</v>
      </c>
      <c r="F19" s="254"/>
      <c r="G19" s="255">
        <f>ROUND(E19*F19,2)</f>
        <v>0</v>
      </c>
      <c r="H19" s="254"/>
      <c r="I19" s="255">
        <f>ROUND(E19*H19,2)</f>
        <v>0</v>
      </c>
      <c r="J19" s="254"/>
      <c r="K19" s="255">
        <f>ROUND(E19*J19,2)</f>
        <v>0</v>
      </c>
      <c r="L19" s="255">
        <v>21</v>
      </c>
      <c r="M19" s="255">
        <f>G19*(1+L19/100)</f>
        <v>0</v>
      </c>
      <c r="N19" s="255">
        <v>0</v>
      </c>
      <c r="O19" s="255">
        <f>ROUND(E19*N19,2)</f>
        <v>0</v>
      </c>
      <c r="P19" s="255">
        <v>0</v>
      </c>
      <c r="Q19" s="255">
        <f>ROUND(E19*P19,2)</f>
        <v>0</v>
      </c>
      <c r="R19" s="255"/>
      <c r="S19" s="255" t="s">
        <v>109</v>
      </c>
      <c r="T19" s="256" t="s">
        <v>110</v>
      </c>
      <c r="U19" s="233">
        <v>0</v>
      </c>
      <c r="V19" s="233">
        <f>ROUND(E19*U19,2)</f>
        <v>0</v>
      </c>
      <c r="W19" s="233"/>
      <c r="X19" s="233" t="s">
        <v>111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112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50">
        <v>7</v>
      </c>
      <c r="B20" s="251" t="s">
        <v>129</v>
      </c>
      <c r="C20" s="262" t="s">
        <v>130</v>
      </c>
      <c r="D20" s="252" t="s">
        <v>108</v>
      </c>
      <c r="E20" s="253">
        <v>1</v>
      </c>
      <c r="F20" s="254"/>
      <c r="G20" s="255">
        <f>ROUND(E20*F20,2)</f>
        <v>0</v>
      </c>
      <c r="H20" s="254"/>
      <c r="I20" s="255">
        <f>ROUND(E20*H20,2)</f>
        <v>0</v>
      </c>
      <c r="J20" s="254"/>
      <c r="K20" s="255">
        <f>ROUND(E20*J20,2)</f>
        <v>0</v>
      </c>
      <c r="L20" s="255">
        <v>21</v>
      </c>
      <c r="M20" s="255">
        <f>G20*(1+L20/100)</f>
        <v>0</v>
      </c>
      <c r="N20" s="255">
        <v>0</v>
      </c>
      <c r="O20" s="255">
        <f>ROUND(E20*N20,2)</f>
        <v>0</v>
      </c>
      <c r="P20" s="255">
        <v>0</v>
      </c>
      <c r="Q20" s="255">
        <f>ROUND(E20*P20,2)</f>
        <v>0</v>
      </c>
      <c r="R20" s="255"/>
      <c r="S20" s="255" t="s">
        <v>109</v>
      </c>
      <c r="T20" s="256" t="s">
        <v>110</v>
      </c>
      <c r="U20" s="233">
        <v>0</v>
      </c>
      <c r="V20" s="233">
        <f>ROUND(E20*U20,2)</f>
        <v>0</v>
      </c>
      <c r="W20" s="233"/>
      <c r="X20" s="233" t="s">
        <v>111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112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">
      <c r="A21" s="235" t="s">
        <v>104</v>
      </c>
      <c r="B21" s="236" t="s">
        <v>77</v>
      </c>
      <c r="C21" s="259" t="s">
        <v>30</v>
      </c>
      <c r="D21" s="237"/>
      <c r="E21" s="238"/>
      <c r="F21" s="239"/>
      <c r="G21" s="239">
        <f>SUMIF(AG22:AG36,"&lt;&gt;NOR",G22:G36)</f>
        <v>0</v>
      </c>
      <c r="H21" s="239"/>
      <c r="I21" s="239">
        <f>SUM(I22:I36)</f>
        <v>0</v>
      </c>
      <c r="J21" s="239"/>
      <c r="K21" s="239">
        <f>SUM(K22:K36)</f>
        <v>0</v>
      </c>
      <c r="L21" s="239"/>
      <c r="M21" s="239">
        <f>SUM(M22:M36)</f>
        <v>0</v>
      </c>
      <c r="N21" s="239"/>
      <c r="O21" s="239">
        <f>SUM(O22:O36)</f>
        <v>0</v>
      </c>
      <c r="P21" s="239"/>
      <c r="Q21" s="239">
        <f>SUM(Q22:Q36)</f>
        <v>0</v>
      </c>
      <c r="R21" s="239"/>
      <c r="S21" s="239"/>
      <c r="T21" s="240"/>
      <c r="U21" s="234"/>
      <c r="V21" s="234">
        <f>SUM(V22:V36)</f>
        <v>0</v>
      </c>
      <c r="W21" s="234"/>
      <c r="X21" s="234"/>
      <c r="AG21" t="s">
        <v>105</v>
      </c>
    </row>
    <row r="22" spans="1:60" outlineLevel="1" x14ac:dyDescent="0.2">
      <c r="A22" s="241">
        <v>8</v>
      </c>
      <c r="B22" s="242" t="s">
        <v>131</v>
      </c>
      <c r="C22" s="260" t="s">
        <v>132</v>
      </c>
      <c r="D22" s="243" t="s">
        <v>108</v>
      </c>
      <c r="E22" s="244">
        <v>1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6">
        <v>0</v>
      </c>
      <c r="O22" s="246">
        <f>ROUND(E22*N22,2)</f>
        <v>0</v>
      </c>
      <c r="P22" s="246">
        <v>0</v>
      </c>
      <c r="Q22" s="246">
        <f>ROUND(E22*P22,2)</f>
        <v>0</v>
      </c>
      <c r="R22" s="246"/>
      <c r="S22" s="246" t="s">
        <v>109</v>
      </c>
      <c r="T22" s="247" t="s">
        <v>110</v>
      </c>
      <c r="U22" s="233">
        <v>0</v>
      </c>
      <c r="V22" s="233">
        <f>ROUND(E22*U22,2)</f>
        <v>0</v>
      </c>
      <c r="W22" s="233"/>
      <c r="X22" s="233" t="s">
        <v>111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112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1" t="s">
        <v>133</v>
      </c>
      <c r="D23" s="249"/>
      <c r="E23" s="249"/>
      <c r="F23" s="249"/>
      <c r="G23" s="249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114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41">
        <v>9</v>
      </c>
      <c r="B24" s="242" t="s">
        <v>134</v>
      </c>
      <c r="C24" s="260" t="s">
        <v>135</v>
      </c>
      <c r="D24" s="243" t="s">
        <v>108</v>
      </c>
      <c r="E24" s="244">
        <v>1</v>
      </c>
      <c r="F24" s="245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6">
        <v>0</v>
      </c>
      <c r="O24" s="246">
        <f>ROUND(E24*N24,2)</f>
        <v>0</v>
      </c>
      <c r="P24" s="246">
        <v>0</v>
      </c>
      <c r="Q24" s="246">
        <f>ROUND(E24*P24,2)</f>
        <v>0</v>
      </c>
      <c r="R24" s="246"/>
      <c r="S24" s="246" t="s">
        <v>109</v>
      </c>
      <c r="T24" s="247" t="s">
        <v>110</v>
      </c>
      <c r="U24" s="233">
        <v>0</v>
      </c>
      <c r="V24" s="233">
        <f>ROUND(E24*U24,2)</f>
        <v>0</v>
      </c>
      <c r="W24" s="233"/>
      <c r="X24" s="233" t="s">
        <v>111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112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31"/>
      <c r="B25" s="232"/>
      <c r="C25" s="261" t="s">
        <v>136</v>
      </c>
      <c r="D25" s="249"/>
      <c r="E25" s="249"/>
      <c r="F25" s="249"/>
      <c r="G25" s="249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114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48" t="str">
        <f>C25</f>
        <v>Náklady na vyhotovení dokumentace skutečného provedení stavby a její předání objednateli v požadované formě a požadovaném počtu.</v>
      </c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41">
        <v>10</v>
      </c>
      <c r="B26" s="242" t="s">
        <v>137</v>
      </c>
      <c r="C26" s="260" t="s">
        <v>138</v>
      </c>
      <c r="D26" s="243" t="s">
        <v>108</v>
      </c>
      <c r="E26" s="244">
        <v>1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6">
        <v>0</v>
      </c>
      <c r="O26" s="246">
        <f>ROUND(E26*N26,2)</f>
        <v>0</v>
      </c>
      <c r="P26" s="246">
        <v>0</v>
      </c>
      <c r="Q26" s="246">
        <f>ROUND(E26*P26,2)</f>
        <v>0</v>
      </c>
      <c r="R26" s="246"/>
      <c r="S26" s="246" t="s">
        <v>109</v>
      </c>
      <c r="T26" s="247" t="s">
        <v>110</v>
      </c>
      <c r="U26" s="233">
        <v>0</v>
      </c>
      <c r="V26" s="233">
        <f>ROUND(E26*U26,2)</f>
        <v>0</v>
      </c>
      <c r="W26" s="233"/>
      <c r="X26" s="233" t="s">
        <v>111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112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1" t="s">
        <v>139</v>
      </c>
      <c r="D27" s="249"/>
      <c r="E27" s="249"/>
      <c r="F27" s="249"/>
      <c r="G27" s="249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114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48" t="str">
        <f>C27</f>
        <v>Náklady zhotovitele, které vzniknou v souvislosti s povinnostmi zhotovitele při předání a převzetí díla.</v>
      </c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50">
        <v>11</v>
      </c>
      <c r="B28" s="251" t="s">
        <v>140</v>
      </c>
      <c r="C28" s="262" t="s">
        <v>141</v>
      </c>
      <c r="D28" s="252" t="s">
        <v>108</v>
      </c>
      <c r="E28" s="253">
        <v>1</v>
      </c>
      <c r="F28" s="254"/>
      <c r="G28" s="255">
        <f>ROUND(E28*F28,2)</f>
        <v>0</v>
      </c>
      <c r="H28" s="254"/>
      <c r="I28" s="255">
        <f>ROUND(E28*H28,2)</f>
        <v>0</v>
      </c>
      <c r="J28" s="254"/>
      <c r="K28" s="255">
        <f>ROUND(E28*J28,2)</f>
        <v>0</v>
      </c>
      <c r="L28" s="255">
        <v>21</v>
      </c>
      <c r="M28" s="255">
        <f>G28*(1+L28/100)</f>
        <v>0</v>
      </c>
      <c r="N28" s="255">
        <v>0</v>
      </c>
      <c r="O28" s="255">
        <f>ROUND(E28*N28,2)</f>
        <v>0</v>
      </c>
      <c r="P28" s="255">
        <v>0</v>
      </c>
      <c r="Q28" s="255">
        <f>ROUND(E28*P28,2)</f>
        <v>0</v>
      </c>
      <c r="R28" s="255"/>
      <c r="S28" s="255" t="s">
        <v>109</v>
      </c>
      <c r="T28" s="256" t="s">
        <v>110</v>
      </c>
      <c r="U28" s="233">
        <v>0</v>
      </c>
      <c r="V28" s="233">
        <f>ROUND(E28*U28,2)</f>
        <v>0</v>
      </c>
      <c r="W28" s="233"/>
      <c r="X28" s="233" t="s">
        <v>111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112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50">
        <v>12</v>
      </c>
      <c r="B29" s="251" t="s">
        <v>142</v>
      </c>
      <c r="C29" s="262" t="s">
        <v>143</v>
      </c>
      <c r="D29" s="252" t="s">
        <v>108</v>
      </c>
      <c r="E29" s="253">
        <v>1</v>
      </c>
      <c r="F29" s="254"/>
      <c r="G29" s="255">
        <f>ROUND(E29*F29,2)</f>
        <v>0</v>
      </c>
      <c r="H29" s="254"/>
      <c r="I29" s="255">
        <f>ROUND(E29*H29,2)</f>
        <v>0</v>
      </c>
      <c r="J29" s="254"/>
      <c r="K29" s="255">
        <f>ROUND(E29*J29,2)</f>
        <v>0</v>
      </c>
      <c r="L29" s="255">
        <v>21</v>
      </c>
      <c r="M29" s="255">
        <f>G29*(1+L29/100)</f>
        <v>0</v>
      </c>
      <c r="N29" s="255">
        <v>0</v>
      </c>
      <c r="O29" s="255">
        <f>ROUND(E29*N29,2)</f>
        <v>0</v>
      </c>
      <c r="P29" s="255">
        <v>0</v>
      </c>
      <c r="Q29" s="255">
        <f>ROUND(E29*P29,2)</f>
        <v>0</v>
      </c>
      <c r="R29" s="255"/>
      <c r="S29" s="255" t="s">
        <v>109</v>
      </c>
      <c r="T29" s="256" t="s">
        <v>110</v>
      </c>
      <c r="U29" s="233">
        <v>0</v>
      </c>
      <c r="V29" s="233">
        <f>ROUND(E29*U29,2)</f>
        <v>0</v>
      </c>
      <c r="W29" s="233"/>
      <c r="X29" s="233" t="s">
        <v>111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112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50">
        <v>13</v>
      </c>
      <c r="B30" s="251" t="s">
        <v>144</v>
      </c>
      <c r="C30" s="262" t="s">
        <v>145</v>
      </c>
      <c r="D30" s="252" t="s">
        <v>108</v>
      </c>
      <c r="E30" s="253">
        <v>1</v>
      </c>
      <c r="F30" s="254"/>
      <c r="G30" s="255">
        <f>ROUND(E30*F30,2)</f>
        <v>0</v>
      </c>
      <c r="H30" s="254"/>
      <c r="I30" s="255">
        <f>ROUND(E30*H30,2)</f>
        <v>0</v>
      </c>
      <c r="J30" s="254"/>
      <c r="K30" s="255">
        <f>ROUND(E30*J30,2)</f>
        <v>0</v>
      </c>
      <c r="L30" s="255">
        <v>21</v>
      </c>
      <c r="M30" s="255">
        <f>G30*(1+L30/100)</f>
        <v>0</v>
      </c>
      <c r="N30" s="255">
        <v>0</v>
      </c>
      <c r="O30" s="255">
        <f>ROUND(E30*N30,2)</f>
        <v>0</v>
      </c>
      <c r="P30" s="255">
        <v>0</v>
      </c>
      <c r="Q30" s="255">
        <f>ROUND(E30*P30,2)</f>
        <v>0</v>
      </c>
      <c r="R30" s="255"/>
      <c r="S30" s="255" t="s">
        <v>109</v>
      </c>
      <c r="T30" s="256" t="s">
        <v>110</v>
      </c>
      <c r="U30" s="233">
        <v>0</v>
      </c>
      <c r="V30" s="233">
        <f>ROUND(E30*U30,2)</f>
        <v>0</v>
      </c>
      <c r="W30" s="233"/>
      <c r="X30" s="233" t="s">
        <v>111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112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50">
        <v>14</v>
      </c>
      <c r="B31" s="251" t="s">
        <v>146</v>
      </c>
      <c r="C31" s="262" t="s">
        <v>147</v>
      </c>
      <c r="D31" s="252" t="s">
        <v>108</v>
      </c>
      <c r="E31" s="253">
        <v>1</v>
      </c>
      <c r="F31" s="254"/>
      <c r="G31" s="255">
        <f>ROUND(E31*F31,2)</f>
        <v>0</v>
      </c>
      <c r="H31" s="254"/>
      <c r="I31" s="255">
        <f>ROUND(E31*H31,2)</f>
        <v>0</v>
      </c>
      <c r="J31" s="254"/>
      <c r="K31" s="255">
        <f>ROUND(E31*J31,2)</f>
        <v>0</v>
      </c>
      <c r="L31" s="255">
        <v>21</v>
      </c>
      <c r="M31" s="255">
        <f>G31*(1+L31/100)</f>
        <v>0</v>
      </c>
      <c r="N31" s="255">
        <v>0</v>
      </c>
      <c r="O31" s="255">
        <f>ROUND(E31*N31,2)</f>
        <v>0</v>
      </c>
      <c r="P31" s="255">
        <v>0</v>
      </c>
      <c r="Q31" s="255">
        <f>ROUND(E31*P31,2)</f>
        <v>0</v>
      </c>
      <c r="R31" s="255"/>
      <c r="S31" s="255" t="s">
        <v>109</v>
      </c>
      <c r="T31" s="256" t="s">
        <v>110</v>
      </c>
      <c r="U31" s="233">
        <v>0</v>
      </c>
      <c r="V31" s="233">
        <f>ROUND(E31*U31,2)</f>
        <v>0</v>
      </c>
      <c r="W31" s="233"/>
      <c r="X31" s="233" t="s">
        <v>111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112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1">
        <v>15</v>
      </c>
      <c r="B32" s="242" t="s">
        <v>148</v>
      </c>
      <c r="C32" s="260" t="s">
        <v>149</v>
      </c>
      <c r="D32" s="243" t="s">
        <v>108</v>
      </c>
      <c r="E32" s="244">
        <v>1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6">
        <v>0</v>
      </c>
      <c r="O32" s="246">
        <f>ROUND(E32*N32,2)</f>
        <v>0</v>
      </c>
      <c r="P32" s="246">
        <v>0</v>
      </c>
      <c r="Q32" s="246">
        <f>ROUND(E32*P32,2)</f>
        <v>0</v>
      </c>
      <c r="R32" s="246"/>
      <c r="S32" s="246" t="s">
        <v>109</v>
      </c>
      <c r="T32" s="247" t="s">
        <v>110</v>
      </c>
      <c r="U32" s="233">
        <v>0</v>
      </c>
      <c r="V32" s="233">
        <f>ROUND(E32*U32,2)</f>
        <v>0</v>
      </c>
      <c r="W32" s="233"/>
      <c r="X32" s="233" t="s">
        <v>111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112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45" outlineLevel="1" x14ac:dyDescent="0.2">
      <c r="A33" s="231"/>
      <c r="B33" s="232"/>
      <c r="C33" s="261" t="s">
        <v>150</v>
      </c>
      <c r="D33" s="249"/>
      <c r="E33" s="249"/>
      <c r="F33" s="249"/>
      <c r="G33" s="249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114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48" t="str">
        <f>C33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33" s="214"/>
      <c r="BC33" s="214"/>
      <c r="BD33" s="214"/>
      <c r="BE33" s="214"/>
      <c r="BF33" s="214"/>
      <c r="BG33" s="214"/>
      <c r="BH33" s="214"/>
    </row>
    <row r="34" spans="1:60" ht="33.75" outlineLevel="1" x14ac:dyDescent="0.2">
      <c r="A34" s="231"/>
      <c r="B34" s="232"/>
      <c r="C34" s="263" t="s">
        <v>151</v>
      </c>
      <c r="D34" s="257"/>
      <c r="E34" s="257"/>
      <c r="F34" s="257"/>
      <c r="G34" s="257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114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48" t="str">
        <f>C34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50">
        <v>16</v>
      </c>
      <c r="B35" s="251" t="s">
        <v>152</v>
      </c>
      <c r="C35" s="262" t="s">
        <v>153</v>
      </c>
      <c r="D35" s="252" t="s">
        <v>108</v>
      </c>
      <c r="E35" s="253">
        <v>1</v>
      </c>
      <c r="F35" s="254"/>
      <c r="G35" s="255">
        <f>ROUND(E35*F35,2)</f>
        <v>0</v>
      </c>
      <c r="H35" s="254"/>
      <c r="I35" s="255">
        <f>ROUND(E35*H35,2)</f>
        <v>0</v>
      </c>
      <c r="J35" s="254"/>
      <c r="K35" s="255">
        <f>ROUND(E35*J35,2)</f>
        <v>0</v>
      </c>
      <c r="L35" s="255">
        <v>21</v>
      </c>
      <c r="M35" s="255">
        <f>G35*(1+L35/100)</f>
        <v>0</v>
      </c>
      <c r="N35" s="255">
        <v>0</v>
      </c>
      <c r="O35" s="255">
        <f>ROUND(E35*N35,2)</f>
        <v>0</v>
      </c>
      <c r="P35" s="255">
        <v>0</v>
      </c>
      <c r="Q35" s="255">
        <f>ROUND(E35*P35,2)</f>
        <v>0</v>
      </c>
      <c r="R35" s="255"/>
      <c r="S35" s="255" t="s">
        <v>154</v>
      </c>
      <c r="T35" s="256" t="s">
        <v>110</v>
      </c>
      <c r="U35" s="233">
        <v>0</v>
      </c>
      <c r="V35" s="233">
        <f>ROUND(E35*U35,2)</f>
        <v>0</v>
      </c>
      <c r="W35" s="233"/>
      <c r="X35" s="233" t="s">
        <v>111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112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41">
        <v>17</v>
      </c>
      <c r="B36" s="242" t="s">
        <v>155</v>
      </c>
      <c r="C36" s="260" t="s">
        <v>156</v>
      </c>
      <c r="D36" s="243" t="s">
        <v>108</v>
      </c>
      <c r="E36" s="244">
        <v>1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6">
        <v>0</v>
      </c>
      <c r="O36" s="246">
        <f>ROUND(E36*N36,2)</f>
        <v>0</v>
      </c>
      <c r="P36" s="246">
        <v>0</v>
      </c>
      <c r="Q36" s="246">
        <f>ROUND(E36*P36,2)</f>
        <v>0</v>
      </c>
      <c r="R36" s="246"/>
      <c r="S36" s="246" t="s">
        <v>109</v>
      </c>
      <c r="T36" s="247" t="s">
        <v>110</v>
      </c>
      <c r="U36" s="233">
        <v>0</v>
      </c>
      <c r="V36" s="233">
        <f>ROUND(E36*U36,2)</f>
        <v>0</v>
      </c>
      <c r="W36" s="233"/>
      <c r="X36" s="233" t="s">
        <v>111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112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3"/>
      <c r="B37" s="4"/>
      <c r="C37" s="264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v>15</v>
      </c>
      <c r="AF37">
        <v>21</v>
      </c>
      <c r="AG37" t="s">
        <v>91</v>
      </c>
    </row>
    <row r="38" spans="1:60" x14ac:dyDescent="0.2">
      <c r="A38" s="217"/>
      <c r="B38" s="218" t="s">
        <v>31</v>
      </c>
      <c r="C38" s="265"/>
      <c r="D38" s="219"/>
      <c r="E38" s="220"/>
      <c r="F38" s="220"/>
      <c r="G38" s="258">
        <f>G8+G21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AE38">
        <f>SUMIF(L7:L36,AE37,G7:G36)</f>
        <v>0</v>
      </c>
      <c r="AF38">
        <f>SUMIF(L7:L36,AF37,G7:G36)</f>
        <v>0</v>
      </c>
      <c r="AG38" t="s">
        <v>157</v>
      </c>
    </row>
    <row r="39" spans="1:60" x14ac:dyDescent="0.2">
      <c r="A39" s="3"/>
      <c r="B39" s="4"/>
      <c r="C39" s="264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60" x14ac:dyDescent="0.2">
      <c r="A40" s="3"/>
      <c r="B40" s="4"/>
      <c r="C40" s="264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60" x14ac:dyDescent="0.2">
      <c r="A41" s="221" t="s">
        <v>158</v>
      </c>
      <c r="B41" s="221"/>
      <c r="C41" s="266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60" x14ac:dyDescent="0.2">
      <c r="A42" s="222"/>
      <c r="B42" s="223"/>
      <c r="C42" s="267"/>
      <c r="D42" s="223"/>
      <c r="E42" s="223"/>
      <c r="F42" s="223"/>
      <c r="G42" s="22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AG42" t="s">
        <v>159</v>
      </c>
    </row>
    <row r="43" spans="1:60" x14ac:dyDescent="0.2">
      <c r="A43" s="225"/>
      <c r="B43" s="226"/>
      <c r="C43" s="268"/>
      <c r="D43" s="226"/>
      <c r="E43" s="226"/>
      <c r="F43" s="226"/>
      <c r="G43" s="227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60" x14ac:dyDescent="0.2">
      <c r="A44" s="225"/>
      <c r="B44" s="226"/>
      <c r="C44" s="268"/>
      <c r="D44" s="226"/>
      <c r="E44" s="226"/>
      <c r="F44" s="226"/>
      <c r="G44" s="227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">
      <c r="A45" s="225"/>
      <c r="B45" s="226"/>
      <c r="C45" s="268"/>
      <c r="D45" s="226"/>
      <c r="E45" s="226"/>
      <c r="F45" s="226"/>
      <c r="G45" s="227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 x14ac:dyDescent="0.2">
      <c r="A46" s="228"/>
      <c r="B46" s="229"/>
      <c r="C46" s="269"/>
      <c r="D46" s="229"/>
      <c r="E46" s="229"/>
      <c r="F46" s="229"/>
      <c r="G46" s="230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60" x14ac:dyDescent="0.2">
      <c r="A47" s="3"/>
      <c r="B47" s="4"/>
      <c r="C47" s="264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60" x14ac:dyDescent="0.2">
      <c r="C48" s="270"/>
      <c r="D48" s="10"/>
      <c r="AG48" t="s">
        <v>160</v>
      </c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6">
    <mergeCell ref="C18:G18"/>
    <mergeCell ref="C23:G23"/>
    <mergeCell ref="C25:G25"/>
    <mergeCell ref="C27:G27"/>
    <mergeCell ref="C33:G33"/>
    <mergeCell ref="C34:G34"/>
    <mergeCell ref="A1:G1"/>
    <mergeCell ref="C2:G2"/>
    <mergeCell ref="C3:G3"/>
    <mergeCell ref="C4:G4"/>
    <mergeCell ref="A41:C41"/>
    <mergeCell ref="A42:G46"/>
    <mergeCell ref="C10:G10"/>
    <mergeCell ref="C12:G12"/>
    <mergeCell ref="C14:G14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00 1b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1b Naklady'!Názvy_tisku</vt:lpstr>
      <vt:lpstr>oadresa</vt:lpstr>
      <vt:lpstr>Stavba!Objednatel</vt:lpstr>
      <vt:lpstr>Stavba!Objekt</vt:lpstr>
      <vt:lpstr>'SO 00 1b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2020-04-17T12:19:15Z</dcterms:modified>
</cp:coreProperties>
</file>